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3620"/>
  </bookViews>
  <sheets>
    <sheet name="без учета счетов бюджета" sheetId="2" r:id="rId1"/>
  </sheets>
  <definedNames>
    <definedName name="_xlnm._FilterDatabase" localSheetId="0" hidden="1">'без учета счетов бюджета'!$A$16:$AK$16</definedName>
    <definedName name="_xlnm.Print_Titles" localSheetId="0">'без учета счетов бюджета'!$13:$14</definedName>
  </definedNames>
  <calcPr calcId="144525"/>
</workbook>
</file>

<file path=xl/calcChain.xml><?xml version="1.0" encoding="utf-8"?>
<calcChain xmlns="http://schemas.openxmlformats.org/spreadsheetml/2006/main">
  <c r="N57" i="2" l="1"/>
  <c r="P57" i="2"/>
  <c r="O43" i="2"/>
  <c r="P43" i="2"/>
  <c r="N43" i="2"/>
  <c r="O25" i="2"/>
  <c r="P25" i="2"/>
  <c r="N25" i="2"/>
  <c r="N34" i="2" l="1"/>
  <c r="O23" i="2"/>
  <c r="P23" i="2"/>
  <c r="N23" i="2"/>
  <c r="P32" i="2"/>
  <c r="N32" i="2"/>
  <c r="O30" i="2"/>
  <c r="P30" i="2"/>
  <c r="N30" i="2"/>
  <c r="P34" i="2" l="1"/>
  <c r="N53" i="2" l="1"/>
  <c r="N16" i="2"/>
  <c r="Q30" i="2" l="1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O16" i="2" l="1"/>
  <c r="P16" i="2"/>
  <c r="O53" i="2"/>
  <c r="P53" i="2"/>
  <c r="O48" i="2" l="1"/>
  <c r="P48" i="2"/>
  <c r="N48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N40" i="2"/>
  <c r="O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O57" i="2" l="1"/>
</calcChain>
</file>

<file path=xl/sharedStrings.xml><?xml version="1.0" encoding="utf-8"?>
<sst xmlns="http://schemas.openxmlformats.org/spreadsheetml/2006/main" count="221" uniqueCount="91">
  <si>
    <t>Единица измерения: тыс. руб.</t>
  </si>
  <si>
    <t>Наименование показателя</t>
  </si>
  <si>
    <t/>
  </si>
  <si>
    <t>Разд.</t>
  </si>
  <si>
    <t xml:space="preserve">    Функционирование высшего должностного лица субъекта Российской Федерации и муниципального образования</t>
  </si>
  <si>
    <t>000</t>
  </si>
  <si>
    <t>0102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</si>
  <si>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</si>
  <si>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</si>
  <si>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</si>
  <si>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</si>
  <si>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</si>
  <si>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</si>
  <si>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</si>
  <si>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Другие общегосударственные вопросы
</t>
  </si>
  <si>
    <t>0113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</si>
  <si>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</si>
  <si>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</si>
  <si>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</si>
  <si>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</si>
  <si>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</si>
  <si>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</si>
  <si>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Коммунальное хозяйство</t>
  </si>
  <si>
    <t>0502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</si>
  <si>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</si>
  <si>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</si>
  <si>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</si>
  <si>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</si>
  <si>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</si>
  <si>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</si>
  <si>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</si>
  <si>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</si>
  <si>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</si>
  <si>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</si>
  <si>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  Культура</t>
  </si>
  <si>
    <t>0801</t>
  </si>
  <si>
    <t xml:space="preserve">    Кинематография</t>
  </si>
  <si>
    <t>0802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</si>
  <si>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</si>
  <si>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</si>
  <si>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</si>
  <si>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</si>
  <si>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</si>
  <si>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</si>
  <si>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</si>
  <si>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</si>
  <si>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</si>
  <si>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</si>
  <si>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  Другие вопросы в области физической культуры и спорта</t>
  </si>
  <si>
    <t>1105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</si>
  <si>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</si>
  <si>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</si>
  <si>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Прочие межбюджетные трансферты общего характера</t>
  </si>
  <si>
    <t>1403</t>
  </si>
  <si>
    <t>ВСЕГО РАСХОДОВ:</t>
  </si>
  <si>
    <t>Общегосударственные вопросы</t>
  </si>
  <si>
    <t>0100</t>
  </si>
  <si>
    <t>Национальная экономика</t>
  </si>
  <si>
    <t>0300</t>
  </si>
  <si>
    <t>0400</t>
  </si>
  <si>
    <t>Жилищно-коммунальное хозяйство</t>
  </si>
  <si>
    <t>0500</t>
  </si>
  <si>
    <t>Образование</t>
  </si>
  <si>
    <t>0700</t>
  </si>
  <si>
    <t>Культура и кинематография</t>
  </si>
  <si>
    <t>0800</t>
  </si>
  <si>
    <t>Социальное обеспечение</t>
  </si>
  <si>
    <t>Физическая культура и спорт</t>
  </si>
  <si>
    <t xml:space="preserve"> «О бюджете муниципального образования</t>
  </si>
  <si>
    <t>Судебная система</t>
  </si>
  <si>
    <t>0105</t>
  </si>
  <si>
    <t>Межбюджетные трансферты</t>
  </si>
  <si>
    <t>Плановый период</t>
  </si>
  <si>
    <t>Другие вопросы в области социального обеспечения</t>
  </si>
  <si>
    <t>Приложение 6</t>
  </si>
  <si>
    <t>РАСПРЕДЕЛЕНИЕ БЮДЖЕТНЫХ АССИГНОВАНИЙ ПО РАЗДЕЛАМ, ПОДРАЗДЕЛАМ КЛАССИФИКАЦИИ РАСХОДОВ БЮДЖЕТА НА 2023-2024 ГОДЫ</t>
  </si>
  <si>
    <t>Национальная безопасность и правоохранительная деятельность</t>
  </si>
  <si>
    <t>0310</t>
  </si>
  <si>
    <t>0605</t>
  </si>
  <si>
    <t>Охрана окружающей среды</t>
  </si>
  <si>
    <t>0600</t>
  </si>
  <si>
    <t>Другие вопросы в области охраны окружающей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</si>
  <si>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</si>
  <si>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МО «Баргузинский район»</t>
  </si>
  <si>
    <t xml:space="preserve">                     «Баргузинский район» на 2023  год и на плановый период 2024 и 2025 годов"</t>
  </si>
  <si>
    <t>Условно утвержденные расходы</t>
  </si>
  <si>
    <t>0401</t>
  </si>
  <si>
    <t xml:space="preserve">      Общеэкономические вопросы</t>
  </si>
  <si>
    <t>Охрана семьи и детства</t>
  </si>
  <si>
    <t>Совета депутатов</t>
  </si>
  <si>
    <t>к Решению 216 от 20.12.2022 г.,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</si>
</sst>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0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10" fontId="3" fillId="3" borderId="2" xfId="36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right"/>
      <protection locked="0"/>
    </xf>
    <xf numFmtId="0" fontId="1" fillId="0" borderId="2" xfId="28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>
      <alignment horizontal="center" vertical="center" wrapText="1"/>
    </xf>
    <xf numFmtId="4" fontId="0" fillId="0" borderId="0" xfId="0" applyNumberFormat="1" applyProtection="1">
      <protection locked="0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9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" fontId="5" fillId="5" borderId="2" xfId="35" applyNumberFormat="1" applyFont="1" applyFill="1" applyProtection="1">
      <alignment horizontal="right" vertical="top" shrinkToFit="1"/>
    </xf>
    <xf numFmtId="0" fontId="5" fillId="5" borderId="2" xfId="7" applyFont="1" applyFill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2" xfId="13" applyFont="1" applyFill="1">
      <alignment horizontal="center" vertical="center" wrapText="1"/>
    </xf>
    <xf numFmtId="0" fontId="5" fillId="5" borderId="2" xfId="14" applyFont="1" applyFill="1">
      <alignment horizontal="center" vertical="center" wrapText="1"/>
    </xf>
    <xf numFmtId="0" fontId="5" fillId="5" borderId="2" xfId="15" applyFont="1" applyFill="1">
      <alignment horizontal="center" vertical="center" wrapText="1"/>
    </xf>
    <xf numFmtId="0" fontId="5" fillId="5" borderId="2" xfId="16" applyFont="1" applyFill="1">
      <alignment horizontal="center" vertical="center" wrapText="1"/>
    </xf>
    <xf numFmtId="0" fontId="5" fillId="5" borderId="2" xfId="17" applyFont="1" applyFill="1">
      <alignment horizontal="center" vertical="center" wrapText="1"/>
    </xf>
    <xf numFmtId="0" fontId="5" fillId="5" borderId="2" xfId="18" applyFont="1" applyFill="1">
      <alignment horizontal="center" vertical="center" wrapText="1"/>
    </xf>
    <xf numFmtId="0" fontId="5" fillId="5" borderId="2" xfId="21" applyFont="1" applyFill="1">
      <alignment horizontal="center" vertical="center" wrapText="1"/>
    </xf>
    <xf numFmtId="0" fontId="5" fillId="5" borderId="2" xfId="22" applyFont="1" applyFill="1">
      <alignment horizontal="center" vertical="center" wrapText="1"/>
    </xf>
    <xf numFmtId="0" fontId="5" fillId="5" borderId="2" xfId="23" applyFont="1" applyFill="1">
      <alignment horizontal="center" vertical="center" wrapText="1"/>
    </xf>
    <xf numFmtId="4" fontId="6" fillId="5" borderId="2" xfId="32" applyNumberFormat="1" applyFont="1" applyFill="1" applyProtection="1">
      <alignment horizontal="right" vertical="top" shrinkToFit="1"/>
    </xf>
    <xf numFmtId="4" fontId="6" fillId="5" borderId="2" xfId="35" applyNumberFormat="1" applyFont="1" applyFill="1" applyProtection="1">
      <alignment horizontal="right" vertical="top" shrinkToFit="1"/>
    </xf>
    <xf numFmtId="0" fontId="5" fillId="0" borderId="2" xfId="30" applyNumberFormat="1" applyFont="1" applyProtection="1">
      <alignment vertical="top" wrapText="1"/>
    </xf>
    <xf numFmtId="1" fontId="5" fillId="0" borderId="2" xfId="31" applyNumberFormat="1" applyFont="1" applyProtection="1">
      <alignment horizontal="center" vertical="top" shrinkToFit="1"/>
    </xf>
    <xf numFmtId="49" fontId="5" fillId="0" borderId="2" xfId="31" applyNumberFormat="1" applyFont="1" applyProtection="1">
      <alignment horizontal="center" vertical="top" shrinkToFit="1"/>
    </xf>
    <xf numFmtId="0" fontId="0" fillId="0" borderId="1" xfId="0" applyBorder="1" applyProtection="1">
      <protection locked="0"/>
    </xf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5" borderId="2" xfId="34" applyNumberFormat="1" applyFont="1" applyFill="1" applyProtection="1">
      <alignment horizontal="left"/>
    </xf>
    <xf numFmtId="0" fontId="5" fillId="5" borderId="2" xfId="34" applyFont="1" applyFill="1">
      <alignment horizontal="left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5" fillId="5" borderId="5" xfId="21" applyNumberFormat="1" applyFont="1" applyFill="1" applyBorder="1" applyAlignment="1" applyProtection="1">
      <alignment horizontal="center" vertical="center" wrapText="1"/>
    </xf>
    <xf numFmtId="0" fontId="5" fillId="5" borderId="6" xfId="21" applyNumberFormat="1" applyFont="1" applyFill="1" applyBorder="1" applyAlignment="1" applyProtection="1">
      <alignment horizontal="center" vertical="center" wrapText="1"/>
    </xf>
    <xf numFmtId="0" fontId="5" fillId="5" borderId="7" xfId="21" applyNumberFormat="1" applyFont="1" applyFill="1" applyBorder="1" applyAlignment="1" applyProtection="1">
      <alignment horizontal="center" vertical="center" wrapText="1"/>
    </xf>
    <xf numFmtId="0" fontId="5" fillId="5" borderId="8" xfId="21" applyNumberFormat="1" applyFont="1" applyFill="1" applyBorder="1" applyAlignment="1" applyProtection="1">
      <alignment horizontal="center" vertical="center" wrapText="1"/>
    </xf>
    <xf numFmtId="0" fontId="5" fillId="5" borderId="9" xfId="21" applyNumberFormat="1" applyFont="1" applyFill="1" applyBorder="1" applyAlignment="1" applyProtection="1">
      <alignment horizontal="center" vertical="center" wrapText="1"/>
    </xf>
    <xf numFmtId="0" fontId="5" fillId="5" borderId="10" xfId="21" applyNumberFormat="1" applyFont="1" applyFill="1" applyBorder="1" applyAlignment="1" applyProtection="1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7" fillId="0" borderId="1" xfId="2" applyNumberFormat="1" applyFont="1" applyAlignment="1" applyProtection="1">
      <alignment horizontal="right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3" xfId="8" applyNumberFormat="1" applyFont="1" applyFill="1" applyBorder="1" applyAlignment="1" applyProtection="1">
      <alignment horizontal="center" vertical="center" wrapText="1"/>
    </xf>
    <xf numFmtId="0" fontId="5" fillId="5" borderId="11" xfId="8" applyNumberFormat="1" applyFont="1" applyFill="1" applyBorder="1" applyAlignment="1" applyProtection="1">
      <alignment horizontal="center" vertical="center" wrapText="1"/>
    </xf>
    <xf numFmtId="0" fontId="5" fillId="5" borderId="4" xfId="8" applyNumberFormat="1" applyFont="1" applyFill="1" applyBorder="1" applyAlignment="1" applyProtection="1">
      <alignment horizontal="center" vertical="center" wrapText="1"/>
    </xf>
    <xf numFmtId="0" fontId="5" fillId="5" borderId="3" xfId="6" applyNumberFormat="1" applyFont="1" applyFill="1" applyBorder="1" applyAlignment="1" applyProtection="1">
      <alignment horizontal="center" vertical="center" wrapText="1"/>
    </xf>
    <xf numFmtId="0" fontId="5" fillId="5" borderId="11" xfId="6" applyNumberFormat="1" applyFont="1" applyFill="1" applyBorder="1" applyAlignment="1" applyProtection="1">
      <alignment horizontal="center" vertical="center" wrapText="1"/>
    </xf>
    <xf numFmtId="0" fontId="5" fillId="5" borderId="4" xfId="6" applyNumberFormat="1" applyFont="1" applyFill="1" applyBorder="1" applyAlignment="1" applyProtection="1">
      <alignment horizontal="center" vertical="center" wrapText="1"/>
    </xf>
    <xf numFmtId="0" fontId="5" fillId="5" borderId="2" xfId="16" applyNumberFormat="1" applyFont="1" applyFill="1" applyProtection="1">
      <alignment horizontal="center" vertical="center" wrapText="1"/>
    </xf>
    <xf numFmtId="0" fontId="5" fillId="5" borderId="2" xfId="16" applyFont="1" applyFill="1">
      <alignment horizontal="center" vertical="center" wrapText="1"/>
    </xf>
    <xf numFmtId="0" fontId="5" fillId="5" borderId="2" xfId="17" applyNumberFormat="1" applyFont="1" applyFill="1" applyProtection="1">
      <alignment horizontal="center" vertical="center" wrapText="1"/>
    </xf>
    <xf numFmtId="0" fontId="5" fillId="5" borderId="2" xfId="17" applyFont="1" applyFill="1">
      <alignment horizontal="center" vertical="center" wrapText="1"/>
    </xf>
    <xf numFmtId="0" fontId="5" fillId="5" borderId="2" xfId="18" applyNumberFormat="1" applyFont="1" applyFill="1" applyProtection="1">
      <alignment horizontal="center" vertical="center" wrapText="1"/>
    </xf>
    <xf numFmtId="0" fontId="5" fillId="5" borderId="2" xfId="18" applyFont="1" applyFill="1">
      <alignment horizontal="center" vertical="center" wrapTex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2" xfId="13" applyNumberFormat="1" applyFont="1" applyFill="1" applyProtection="1">
      <alignment horizontal="center" vertical="center" wrapText="1"/>
    </xf>
    <xf numFmtId="0" fontId="5" fillId="5" borderId="2" xfId="13" applyFont="1" applyFill="1">
      <alignment horizontal="center" vertical="center" wrapText="1"/>
    </xf>
    <xf numFmtId="0" fontId="5" fillId="5" borderId="2" xfId="14" applyNumberFormat="1" applyFont="1" applyFill="1" applyProtection="1">
      <alignment horizontal="center" vertical="center" wrapText="1"/>
    </xf>
    <xf numFmtId="0" fontId="5" fillId="5" borderId="2" xfId="14" applyFont="1" applyFill="1">
      <alignment horizontal="center" vertical="center" wrapText="1"/>
    </xf>
    <xf numFmtId="0" fontId="5" fillId="5" borderId="2" xfId="15" applyNumberFormat="1" applyFont="1" applyFill="1" applyProtection="1">
      <alignment horizontal="center" vertical="center" wrapText="1"/>
    </xf>
    <xf numFmtId="0" fontId="5" fillId="5" borderId="2" xfId="15" applyFont="1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showGridLines="0" tabSelected="1" zoomScaleSheetLayoutView="100" workbookViewId="0">
      <selection activeCell="AN13" sqref="AN13"/>
    </sheetView>
  </sheetViews>
  <sheetFormatPr defaultRowHeight="15" x14ac:dyDescent="0.25"/>
  <cols>
    <col min="1" max="1" width="40" style="1" customWidth="1"/>
    <col min="2" max="2" width="9.140625" style="1" hidden="1"/>
    <col min="3" max="3" width="7.7109375" style="1" customWidth="1"/>
    <col min="4" max="13" width="9.140625" style="1" hidden="1"/>
    <col min="14" max="14" width="11.7109375" style="1" customWidth="1"/>
    <col min="15" max="15" width="9.140625" style="1" hidden="1"/>
    <col min="16" max="16" width="11.7109375" style="1" customWidth="1"/>
    <col min="17" max="36" width="9.140625" style="1" hidden="1"/>
    <col min="37" max="37" width="9.140625" style="1" customWidth="1"/>
    <col min="38" max="16384" width="9.140625" style="1"/>
  </cols>
  <sheetData>
    <row r="1" spans="1:37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P1" s="46" t="s">
        <v>74</v>
      </c>
    </row>
    <row r="2" spans="1:37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P2" s="46" t="s">
        <v>90</v>
      </c>
    </row>
    <row r="3" spans="1:37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P3" s="46" t="s">
        <v>89</v>
      </c>
    </row>
    <row r="4" spans="1:3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  <c r="P4" s="46" t="s">
        <v>83</v>
      </c>
    </row>
    <row r="5" spans="1:37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P5" s="46" t="s">
        <v>68</v>
      </c>
    </row>
    <row r="6" spans="1:37" x14ac:dyDescent="0.25">
      <c r="A6" s="44" t="s">
        <v>84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  <c r="P6" s="47"/>
    </row>
    <row r="7" spans="1:37" x14ac:dyDescent="0.25">
      <c r="P7" s="11"/>
    </row>
    <row r="8" spans="1:37" x14ac:dyDescent="0.25">
      <c r="A8" s="6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70"/>
      <c r="O8" s="70"/>
      <c r="P8" s="7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5.7" customHeight="1" x14ac:dyDescent="0.25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74.25" customHeight="1" x14ac:dyDescent="0.25">
      <c r="A10" s="64" t="s">
        <v>75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3"/>
      <c r="AJ10" s="4"/>
      <c r="AK10" s="2"/>
    </row>
    <row r="11" spans="1:37" ht="15.75" customHeight="1" x14ac:dyDescent="0.2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4"/>
      <c r="AJ11" s="4"/>
      <c r="AK11" s="2"/>
    </row>
    <row r="12" spans="1:37" ht="12.75" customHeight="1" x14ac:dyDescent="0.25">
      <c r="A12" s="68" t="s">
        <v>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2"/>
    </row>
    <row r="13" spans="1:37" ht="26.25" customHeight="1" x14ac:dyDescent="0.25">
      <c r="A13" s="84" t="s">
        <v>1</v>
      </c>
      <c r="B13" s="75" t="s">
        <v>2</v>
      </c>
      <c r="C13" s="81" t="s">
        <v>3</v>
      </c>
      <c r="D13" s="77" t="s">
        <v>2</v>
      </c>
      <c r="E13" s="79" t="s">
        <v>2</v>
      </c>
      <c r="F13" s="93" t="s">
        <v>2</v>
      </c>
      <c r="G13" s="95" t="s">
        <v>2</v>
      </c>
      <c r="H13" s="97" t="s">
        <v>2</v>
      </c>
      <c r="I13" s="99" t="s">
        <v>2</v>
      </c>
      <c r="J13" s="101" t="s">
        <v>2</v>
      </c>
      <c r="K13" s="87" t="s">
        <v>2</v>
      </c>
      <c r="L13" s="89" t="s">
        <v>2</v>
      </c>
      <c r="M13" s="91" t="s">
        <v>2</v>
      </c>
      <c r="N13" s="54" t="s">
        <v>72</v>
      </c>
      <c r="O13" s="55"/>
      <c r="P13" s="56"/>
      <c r="Q13" s="71" t="s">
        <v>2</v>
      </c>
      <c r="R13" s="73" t="s">
        <v>2</v>
      </c>
      <c r="S13" s="60" t="s">
        <v>2</v>
      </c>
      <c r="T13" s="5" t="s">
        <v>2</v>
      </c>
      <c r="U13" s="52" t="s">
        <v>2</v>
      </c>
      <c r="V13" s="52" t="s">
        <v>2</v>
      </c>
      <c r="W13" s="52" t="s">
        <v>2</v>
      </c>
      <c r="X13" s="52" t="s">
        <v>2</v>
      </c>
      <c r="Y13" s="52" t="s">
        <v>2</v>
      </c>
      <c r="Z13" s="5" t="s">
        <v>2</v>
      </c>
      <c r="AA13" s="52" t="s">
        <v>2</v>
      </c>
      <c r="AB13" s="52" t="s">
        <v>2</v>
      </c>
      <c r="AC13" s="52" t="s">
        <v>2</v>
      </c>
      <c r="AD13" s="5" t="s">
        <v>2</v>
      </c>
      <c r="AE13" s="52" t="s">
        <v>2</v>
      </c>
      <c r="AF13" s="52" t="s">
        <v>2</v>
      </c>
      <c r="AG13" s="52" t="s">
        <v>2</v>
      </c>
      <c r="AH13" s="52" t="s">
        <v>2</v>
      </c>
      <c r="AI13" s="52" t="s">
        <v>2</v>
      </c>
      <c r="AJ13" s="52" t="s">
        <v>2</v>
      </c>
      <c r="AK13" s="2"/>
    </row>
    <row r="14" spans="1:37" x14ac:dyDescent="0.25">
      <c r="A14" s="85"/>
      <c r="B14" s="76"/>
      <c r="C14" s="82"/>
      <c r="D14" s="78"/>
      <c r="E14" s="80"/>
      <c r="F14" s="94"/>
      <c r="G14" s="96"/>
      <c r="H14" s="98"/>
      <c r="I14" s="100"/>
      <c r="J14" s="102"/>
      <c r="K14" s="88"/>
      <c r="L14" s="90"/>
      <c r="M14" s="92"/>
      <c r="N14" s="57"/>
      <c r="O14" s="58"/>
      <c r="P14" s="59"/>
      <c r="Q14" s="72"/>
      <c r="R14" s="74"/>
      <c r="S14" s="61"/>
      <c r="T14" s="5"/>
      <c r="U14" s="53"/>
      <c r="V14" s="53"/>
      <c r="W14" s="53"/>
      <c r="X14" s="53"/>
      <c r="Y14" s="53"/>
      <c r="Z14" s="5"/>
      <c r="AA14" s="53"/>
      <c r="AB14" s="53"/>
      <c r="AC14" s="53"/>
      <c r="AD14" s="5"/>
      <c r="AE14" s="53"/>
      <c r="AF14" s="53"/>
      <c r="AG14" s="53"/>
      <c r="AH14" s="53"/>
      <c r="AI14" s="53"/>
      <c r="AJ14" s="53"/>
      <c r="AK14" s="2"/>
    </row>
    <row r="15" spans="1:37" x14ac:dyDescent="0.25">
      <c r="A15" s="86"/>
      <c r="B15" s="23"/>
      <c r="C15" s="83"/>
      <c r="D15" s="24"/>
      <c r="E15" s="25"/>
      <c r="F15" s="26"/>
      <c r="G15" s="27"/>
      <c r="H15" s="28"/>
      <c r="I15" s="29"/>
      <c r="J15" s="30"/>
      <c r="K15" s="31"/>
      <c r="L15" s="32"/>
      <c r="M15" s="33"/>
      <c r="N15" s="34">
        <v>2024</v>
      </c>
      <c r="O15" s="35"/>
      <c r="P15" s="36">
        <v>2025</v>
      </c>
      <c r="Q15" s="15"/>
      <c r="R15" s="16"/>
      <c r="S15" s="12"/>
      <c r="T15" s="13"/>
      <c r="U15" s="14"/>
      <c r="V15" s="14"/>
      <c r="W15" s="14"/>
      <c r="X15" s="14"/>
      <c r="Y15" s="14"/>
      <c r="Z15" s="13"/>
      <c r="AA15" s="14"/>
      <c r="AB15" s="14"/>
      <c r="AC15" s="14"/>
      <c r="AD15" s="13"/>
      <c r="AE15" s="14"/>
      <c r="AF15" s="14"/>
      <c r="AG15" s="14"/>
      <c r="AH15" s="14"/>
      <c r="AI15" s="14"/>
      <c r="AJ15" s="14"/>
      <c r="AK15" s="2"/>
    </row>
    <row r="16" spans="1:37" x14ac:dyDescent="0.25">
      <c r="A16" s="18" t="s">
        <v>55</v>
      </c>
      <c r="B16" s="19"/>
      <c r="C16" s="20" t="s">
        <v>56</v>
      </c>
      <c r="D16" s="19"/>
      <c r="E16" s="19"/>
      <c r="F16" s="19"/>
      <c r="G16" s="19"/>
      <c r="H16" s="19"/>
      <c r="I16" s="19"/>
      <c r="J16" s="19"/>
      <c r="K16" s="19"/>
      <c r="L16" s="19"/>
      <c r="M16" s="21"/>
      <c r="N16" s="37">
        <f>N17+N18+N19+N21+N22+N20</f>
        <v>96388.18</v>
      </c>
      <c r="O16" s="37">
        <f t="shared" ref="O16:P16" si="0">O17+O18+O19+O21+O22+O20</f>
        <v>36378.410000000003</v>
      </c>
      <c r="P16" s="37">
        <f t="shared" si="0"/>
        <v>103463.45000000001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6"/>
      <c r="AI16" s="7"/>
      <c r="AJ16" s="6"/>
      <c r="AK16" s="2"/>
    </row>
    <row r="17" spans="1:37" ht="38.25" x14ac:dyDescent="0.25">
      <c r="A17" s="18" t="s">
        <v>4</v>
      </c>
      <c r="B17" s="19" t="s">
        <v>5</v>
      </c>
      <c r="C17" s="19" t="s">
        <v>6</v>
      </c>
      <c r="D17" s="19" t="s">
        <v>7</v>
      </c>
      <c r="E17" s="19" t="s">
        <v>5</v>
      </c>
      <c r="F17" s="19" t="s">
        <v>5</v>
      </c>
      <c r="G17" s="19"/>
      <c r="H17" s="19"/>
      <c r="I17" s="19"/>
      <c r="J17" s="19"/>
      <c r="K17" s="19"/>
      <c r="L17" s="19"/>
      <c r="M17" s="21">
        <v>0</v>
      </c>
      <c r="N17" s="37">
        <v>2906.14</v>
      </c>
      <c r="O17" s="37">
        <v>2906.14</v>
      </c>
      <c r="P17" s="37">
        <v>2906.14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6115.29</v>
      </c>
      <c r="AG17" s="7">
        <v>0</v>
      </c>
      <c r="AH17" s="6">
        <v>0</v>
      </c>
      <c r="AI17" s="7">
        <v>0</v>
      </c>
      <c r="AJ17" s="6">
        <v>0</v>
      </c>
      <c r="AK17" s="2"/>
    </row>
    <row r="18" spans="1:37" ht="63.75" x14ac:dyDescent="0.25">
      <c r="A18" s="18" t="s">
        <v>8</v>
      </c>
      <c r="B18" s="19" t="s">
        <v>5</v>
      </c>
      <c r="C18" s="19" t="s">
        <v>9</v>
      </c>
      <c r="D18" s="19" t="s">
        <v>7</v>
      </c>
      <c r="E18" s="19" t="s">
        <v>5</v>
      </c>
      <c r="F18" s="19" t="s">
        <v>5</v>
      </c>
      <c r="G18" s="19"/>
      <c r="H18" s="19"/>
      <c r="I18" s="19"/>
      <c r="J18" s="19"/>
      <c r="K18" s="19"/>
      <c r="L18" s="19"/>
      <c r="M18" s="21">
        <v>0</v>
      </c>
      <c r="N18" s="37">
        <v>3926.36</v>
      </c>
      <c r="O18" s="37">
        <v>3568.66</v>
      </c>
      <c r="P18" s="37">
        <v>3926.36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10346.31</v>
      </c>
      <c r="AG18" s="7">
        <v>0</v>
      </c>
      <c r="AH18" s="6">
        <v>0</v>
      </c>
      <c r="AI18" s="7">
        <v>0</v>
      </c>
      <c r="AJ18" s="6">
        <v>0</v>
      </c>
      <c r="AK18" s="2"/>
    </row>
    <row r="19" spans="1:37" ht="63.75" x14ac:dyDescent="0.25">
      <c r="A19" s="18" t="s">
        <v>10</v>
      </c>
      <c r="B19" s="19" t="s">
        <v>5</v>
      </c>
      <c r="C19" s="19" t="s">
        <v>11</v>
      </c>
      <c r="D19" s="19" t="s">
        <v>7</v>
      </c>
      <c r="E19" s="19" t="s">
        <v>5</v>
      </c>
      <c r="F19" s="19" t="s">
        <v>5</v>
      </c>
      <c r="G19" s="19"/>
      <c r="H19" s="19"/>
      <c r="I19" s="19"/>
      <c r="J19" s="19"/>
      <c r="K19" s="19"/>
      <c r="L19" s="19"/>
      <c r="M19" s="21">
        <v>0</v>
      </c>
      <c r="N19" s="37">
        <v>20174.310000000001</v>
      </c>
      <c r="O19" s="37">
        <v>19924.310000000001</v>
      </c>
      <c r="P19" s="37">
        <v>20174.310000000001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52588.66</v>
      </c>
      <c r="AG19" s="7">
        <v>0</v>
      </c>
      <c r="AH19" s="6">
        <v>0</v>
      </c>
      <c r="AI19" s="7">
        <v>0</v>
      </c>
      <c r="AJ19" s="6">
        <v>0</v>
      </c>
      <c r="AK19" s="2"/>
    </row>
    <row r="20" spans="1:37" x14ac:dyDescent="0.25">
      <c r="A20" s="18" t="s">
        <v>69</v>
      </c>
      <c r="B20" s="19"/>
      <c r="C20" s="20" t="s">
        <v>70</v>
      </c>
      <c r="D20" s="19"/>
      <c r="E20" s="19"/>
      <c r="F20" s="19"/>
      <c r="G20" s="19"/>
      <c r="H20" s="19"/>
      <c r="I20" s="19"/>
      <c r="J20" s="19"/>
      <c r="K20" s="19"/>
      <c r="L20" s="19"/>
      <c r="M20" s="21"/>
      <c r="N20" s="37">
        <v>2.9</v>
      </c>
      <c r="O20" s="37"/>
      <c r="P20" s="37">
        <v>2.6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6"/>
      <c r="AI20" s="7"/>
      <c r="AJ20" s="6"/>
      <c r="AK20" s="2"/>
    </row>
    <row r="21" spans="1:37" ht="51" x14ac:dyDescent="0.25">
      <c r="A21" s="18" t="s">
        <v>12</v>
      </c>
      <c r="B21" s="19" t="s">
        <v>5</v>
      </c>
      <c r="C21" s="19" t="s">
        <v>13</v>
      </c>
      <c r="D21" s="19" t="s">
        <v>7</v>
      </c>
      <c r="E21" s="19" t="s">
        <v>5</v>
      </c>
      <c r="F21" s="19" t="s">
        <v>5</v>
      </c>
      <c r="G21" s="19"/>
      <c r="H21" s="19"/>
      <c r="I21" s="19"/>
      <c r="J21" s="19"/>
      <c r="K21" s="19"/>
      <c r="L21" s="19"/>
      <c r="M21" s="21">
        <v>0</v>
      </c>
      <c r="N21" s="37">
        <v>10329.299999999999</v>
      </c>
      <c r="O21" s="37">
        <v>9979.2999999999993</v>
      </c>
      <c r="P21" s="37">
        <v>10329.299999999999</v>
      </c>
      <c r="Q21" s="37">
        <v>10086.459999999999</v>
      </c>
      <c r="R21" s="37">
        <v>10086.459999999999</v>
      </c>
      <c r="S21" s="37">
        <v>10086.459999999999</v>
      </c>
      <c r="T21" s="37">
        <v>10086.459999999999</v>
      </c>
      <c r="U21" s="37">
        <v>10086.459999999999</v>
      </c>
      <c r="V21" s="37">
        <v>10086.459999999999</v>
      </c>
      <c r="W21" s="37">
        <v>10086.459999999999</v>
      </c>
      <c r="X21" s="37">
        <v>10086.459999999999</v>
      </c>
      <c r="Y21" s="37">
        <v>10086.459999999999</v>
      </c>
      <c r="Z21" s="37">
        <v>10086.459999999999</v>
      </c>
      <c r="AA21" s="37">
        <v>10086.459999999999</v>
      </c>
      <c r="AB21" s="37">
        <v>10086.459999999999</v>
      </c>
      <c r="AC21" s="37">
        <v>10086.459999999999</v>
      </c>
      <c r="AD21" s="37">
        <v>10086.459999999999</v>
      </c>
      <c r="AE21" s="37">
        <v>10086.459999999999</v>
      </c>
      <c r="AF21" s="37">
        <v>10086.459999999999</v>
      </c>
      <c r="AG21" s="37">
        <v>10086.459999999999</v>
      </c>
      <c r="AH21" s="37">
        <v>10086.459999999999</v>
      </c>
      <c r="AI21" s="37">
        <v>10086.459999999999</v>
      </c>
      <c r="AJ21" s="37">
        <v>10086.459999999999</v>
      </c>
      <c r="AK21" s="2"/>
    </row>
    <row r="22" spans="1:37" ht="25.5" x14ac:dyDescent="0.25">
      <c r="A22" s="18" t="s">
        <v>14</v>
      </c>
      <c r="B22" s="19" t="s">
        <v>5</v>
      </c>
      <c r="C22" s="19" t="s">
        <v>15</v>
      </c>
      <c r="D22" s="19" t="s">
        <v>7</v>
      </c>
      <c r="E22" s="19" t="s">
        <v>5</v>
      </c>
      <c r="F22" s="19" t="s">
        <v>5</v>
      </c>
      <c r="G22" s="19"/>
      <c r="H22" s="19"/>
      <c r="I22" s="19"/>
      <c r="J22" s="19"/>
      <c r="K22" s="19"/>
      <c r="L22" s="19"/>
      <c r="M22" s="21">
        <v>0</v>
      </c>
      <c r="N22" s="37">
        <v>59049.17</v>
      </c>
      <c r="O22" s="37">
        <v>0</v>
      </c>
      <c r="P22" s="37">
        <v>66124.740000000005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126021.56600000001</v>
      </c>
      <c r="AG22" s="7">
        <v>0</v>
      </c>
      <c r="AH22" s="6">
        <v>0</v>
      </c>
      <c r="AI22" s="7">
        <v>0</v>
      </c>
      <c r="AJ22" s="6">
        <v>0</v>
      </c>
      <c r="AK22" s="2"/>
    </row>
    <row r="23" spans="1:37" ht="25.5" x14ac:dyDescent="0.25">
      <c r="A23" s="39" t="s">
        <v>76</v>
      </c>
      <c r="B23" s="40"/>
      <c r="C23" s="41" t="s">
        <v>58</v>
      </c>
      <c r="D23" s="19"/>
      <c r="E23" s="19"/>
      <c r="F23" s="19"/>
      <c r="G23" s="19"/>
      <c r="H23" s="19"/>
      <c r="I23" s="19"/>
      <c r="J23" s="19"/>
      <c r="K23" s="19"/>
      <c r="L23" s="19"/>
      <c r="M23" s="21"/>
      <c r="N23" s="37">
        <f>N24</f>
        <v>3000</v>
      </c>
      <c r="O23" s="37">
        <f t="shared" ref="O23:P23" si="1">O24</f>
        <v>0</v>
      </c>
      <c r="P23" s="37">
        <f t="shared" si="1"/>
        <v>3800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  <c r="AH23" s="6"/>
      <c r="AI23" s="7"/>
      <c r="AJ23" s="6"/>
      <c r="AK23" s="2"/>
    </row>
    <row r="24" spans="1:37" ht="51" x14ac:dyDescent="0.25">
      <c r="A24" s="39" t="s">
        <v>82</v>
      </c>
      <c r="B24" s="40"/>
      <c r="C24" s="41" t="s">
        <v>77</v>
      </c>
      <c r="D24" s="19" t="s">
        <v>7</v>
      </c>
      <c r="E24" s="19" t="s">
        <v>5</v>
      </c>
      <c r="F24" s="19" t="s">
        <v>5</v>
      </c>
      <c r="G24" s="19"/>
      <c r="H24" s="19"/>
      <c r="I24" s="19"/>
      <c r="J24" s="19"/>
      <c r="K24" s="19"/>
      <c r="L24" s="19"/>
      <c r="M24" s="21">
        <v>0</v>
      </c>
      <c r="N24" s="37">
        <v>3000</v>
      </c>
      <c r="O24" s="37">
        <v>0</v>
      </c>
      <c r="P24" s="37">
        <v>3800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5050</v>
      </c>
      <c r="AG24" s="7">
        <v>0</v>
      </c>
      <c r="AH24" s="6">
        <v>0</v>
      </c>
      <c r="AI24" s="7">
        <v>0</v>
      </c>
      <c r="AJ24" s="6">
        <v>0</v>
      </c>
      <c r="AK24" s="2"/>
    </row>
    <row r="25" spans="1:37" x14ac:dyDescent="0.25">
      <c r="A25" s="18" t="s">
        <v>57</v>
      </c>
      <c r="B25" s="19"/>
      <c r="C25" s="20" t="s">
        <v>59</v>
      </c>
      <c r="D25" s="19"/>
      <c r="E25" s="19"/>
      <c r="F25" s="19"/>
      <c r="G25" s="19"/>
      <c r="H25" s="19"/>
      <c r="I25" s="19"/>
      <c r="J25" s="19"/>
      <c r="K25" s="19"/>
      <c r="L25" s="19"/>
      <c r="M25" s="21"/>
      <c r="N25" s="37">
        <f>N27+N28+N29+N26</f>
        <v>56233.299999999996</v>
      </c>
      <c r="O25" s="37">
        <f t="shared" ref="O25:P25" si="2">O27+O28+O29+O26</f>
        <v>0</v>
      </c>
      <c r="P25" s="37">
        <f t="shared" si="2"/>
        <v>59294.7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6"/>
      <c r="AI25" s="7"/>
      <c r="AJ25" s="6"/>
      <c r="AK25" s="2"/>
    </row>
    <row r="26" spans="1:37" x14ac:dyDescent="0.25">
      <c r="A26" s="18" t="s">
        <v>87</v>
      </c>
      <c r="B26" s="19"/>
      <c r="C26" s="20" t="s">
        <v>86</v>
      </c>
      <c r="D26" s="19"/>
      <c r="E26" s="19"/>
      <c r="F26" s="19"/>
      <c r="G26" s="19"/>
      <c r="H26" s="19"/>
      <c r="I26" s="19"/>
      <c r="J26" s="19"/>
      <c r="K26" s="19"/>
      <c r="L26" s="19"/>
      <c r="M26" s="21"/>
      <c r="N26" s="37">
        <v>418</v>
      </c>
      <c r="O26" s="37"/>
      <c r="P26" s="37">
        <v>420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6"/>
      <c r="AI26" s="7"/>
      <c r="AJ26" s="6"/>
      <c r="AK26" s="2"/>
    </row>
    <row r="27" spans="1:37" x14ac:dyDescent="0.25">
      <c r="A27" s="18" t="s">
        <v>16</v>
      </c>
      <c r="B27" s="19" t="s">
        <v>5</v>
      </c>
      <c r="C27" s="19" t="s">
        <v>17</v>
      </c>
      <c r="D27" s="19" t="s">
        <v>7</v>
      </c>
      <c r="E27" s="19" t="s">
        <v>5</v>
      </c>
      <c r="F27" s="19" t="s">
        <v>5</v>
      </c>
      <c r="G27" s="19"/>
      <c r="H27" s="19"/>
      <c r="I27" s="19"/>
      <c r="J27" s="19"/>
      <c r="K27" s="19"/>
      <c r="L27" s="19"/>
      <c r="M27" s="21">
        <v>0</v>
      </c>
      <c r="N27" s="37">
        <v>1607.1</v>
      </c>
      <c r="O27" s="37">
        <v>0</v>
      </c>
      <c r="P27" s="37">
        <v>1607.1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3905.8</v>
      </c>
      <c r="AG27" s="7">
        <v>0</v>
      </c>
      <c r="AH27" s="6">
        <v>0</v>
      </c>
      <c r="AI27" s="7">
        <v>0</v>
      </c>
      <c r="AJ27" s="6">
        <v>0</v>
      </c>
      <c r="AK27" s="2"/>
    </row>
    <row r="28" spans="1:37" x14ac:dyDescent="0.25">
      <c r="A28" s="18" t="s">
        <v>18</v>
      </c>
      <c r="B28" s="19" t="s">
        <v>5</v>
      </c>
      <c r="C28" s="19" t="s">
        <v>19</v>
      </c>
      <c r="D28" s="19" t="s">
        <v>7</v>
      </c>
      <c r="E28" s="19" t="s">
        <v>5</v>
      </c>
      <c r="F28" s="19" t="s">
        <v>5</v>
      </c>
      <c r="G28" s="19"/>
      <c r="H28" s="19"/>
      <c r="I28" s="19"/>
      <c r="J28" s="19"/>
      <c r="K28" s="19"/>
      <c r="L28" s="19"/>
      <c r="M28" s="21">
        <v>0</v>
      </c>
      <c r="N28" s="37">
        <v>52264.2</v>
      </c>
      <c r="O28" s="37">
        <v>0</v>
      </c>
      <c r="P28" s="37">
        <v>53589.7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146535.9</v>
      </c>
      <c r="AG28" s="7">
        <v>0</v>
      </c>
      <c r="AH28" s="6">
        <v>0</v>
      </c>
      <c r="AI28" s="7">
        <v>0</v>
      </c>
      <c r="AJ28" s="6">
        <v>0</v>
      </c>
      <c r="AK28" s="2"/>
    </row>
    <row r="29" spans="1:37" ht="25.5" x14ac:dyDescent="0.25">
      <c r="A29" s="18" t="s">
        <v>20</v>
      </c>
      <c r="B29" s="19" t="s">
        <v>5</v>
      </c>
      <c r="C29" s="19" t="s">
        <v>21</v>
      </c>
      <c r="D29" s="19" t="s">
        <v>7</v>
      </c>
      <c r="E29" s="19" t="s">
        <v>5</v>
      </c>
      <c r="F29" s="19" t="s">
        <v>5</v>
      </c>
      <c r="G29" s="19"/>
      <c r="H29" s="19"/>
      <c r="I29" s="19"/>
      <c r="J29" s="19"/>
      <c r="K29" s="19"/>
      <c r="L29" s="19"/>
      <c r="M29" s="21">
        <v>0</v>
      </c>
      <c r="N29" s="37">
        <v>1944</v>
      </c>
      <c r="O29" s="37">
        <v>0</v>
      </c>
      <c r="P29" s="37">
        <v>3677.9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3828.8</v>
      </c>
      <c r="AG29" s="7">
        <v>0</v>
      </c>
      <c r="AH29" s="6">
        <v>0</v>
      </c>
      <c r="AI29" s="7">
        <v>0</v>
      </c>
      <c r="AJ29" s="6">
        <v>0</v>
      </c>
      <c r="AK29" s="2"/>
    </row>
    <row r="30" spans="1:37" x14ac:dyDescent="0.25">
      <c r="A30" s="18" t="s">
        <v>60</v>
      </c>
      <c r="B30" s="19"/>
      <c r="C30" s="20" t="s">
        <v>61</v>
      </c>
      <c r="D30" s="19"/>
      <c r="E30" s="19"/>
      <c r="F30" s="19"/>
      <c r="G30" s="19"/>
      <c r="H30" s="19"/>
      <c r="I30" s="19"/>
      <c r="J30" s="19"/>
      <c r="K30" s="19"/>
      <c r="L30" s="19"/>
      <c r="M30" s="21"/>
      <c r="N30" s="37">
        <f>N31</f>
        <v>8815</v>
      </c>
      <c r="O30" s="37">
        <f t="shared" ref="O30:P30" si="3">O31</f>
        <v>0</v>
      </c>
      <c r="P30" s="37">
        <f t="shared" si="3"/>
        <v>9355</v>
      </c>
      <c r="Q30" s="21">
        <f t="shared" ref="Q30:AJ30" si="4">Q31+Q33</f>
        <v>179288.8</v>
      </c>
      <c r="R30" s="21">
        <f t="shared" si="4"/>
        <v>0</v>
      </c>
      <c r="S30" s="21">
        <f t="shared" si="4"/>
        <v>0</v>
      </c>
      <c r="T30" s="21">
        <f t="shared" si="4"/>
        <v>0</v>
      </c>
      <c r="U30" s="21">
        <f t="shared" si="4"/>
        <v>0</v>
      </c>
      <c r="V30" s="21">
        <f t="shared" si="4"/>
        <v>0</v>
      </c>
      <c r="W30" s="21">
        <f t="shared" si="4"/>
        <v>0</v>
      </c>
      <c r="X30" s="21">
        <f t="shared" si="4"/>
        <v>0</v>
      </c>
      <c r="Y30" s="21">
        <f t="shared" si="4"/>
        <v>0</v>
      </c>
      <c r="Z30" s="21">
        <f t="shared" si="4"/>
        <v>0</v>
      </c>
      <c r="AA30" s="21">
        <f t="shared" si="4"/>
        <v>0</v>
      </c>
      <c r="AB30" s="21">
        <f t="shared" si="4"/>
        <v>0</v>
      </c>
      <c r="AC30" s="21">
        <f t="shared" si="4"/>
        <v>0</v>
      </c>
      <c r="AD30" s="21">
        <f t="shared" si="4"/>
        <v>0</v>
      </c>
      <c r="AE30" s="21">
        <f t="shared" si="4"/>
        <v>0</v>
      </c>
      <c r="AF30" s="21">
        <f t="shared" si="4"/>
        <v>28885.45</v>
      </c>
      <c r="AG30" s="21">
        <f t="shared" si="4"/>
        <v>0</v>
      </c>
      <c r="AH30" s="21">
        <f t="shared" si="4"/>
        <v>0</v>
      </c>
      <c r="AI30" s="21">
        <f t="shared" si="4"/>
        <v>0</v>
      </c>
      <c r="AJ30" s="21">
        <f t="shared" si="4"/>
        <v>0</v>
      </c>
      <c r="AK30" s="2"/>
    </row>
    <row r="31" spans="1:37" x14ac:dyDescent="0.25">
      <c r="A31" s="18" t="s">
        <v>22</v>
      </c>
      <c r="B31" s="19" t="s">
        <v>5</v>
      </c>
      <c r="C31" s="19" t="s">
        <v>23</v>
      </c>
      <c r="D31" s="19" t="s">
        <v>7</v>
      </c>
      <c r="E31" s="19" t="s">
        <v>5</v>
      </c>
      <c r="F31" s="19" t="s">
        <v>5</v>
      </c>
      <c r="G31" s="19"/>
      <c r="H31" s="19"/>
      <c r="I31" s="19"/>
      <c r="J31" s="19"/>
      <c r="K31" s="19"/>
      <c r="L31" s="19"/>
      <c r="M31" s="21">
        <v>0</v>
      </c>
      <c r="N31" s="37">
        <v>8815</v>
      </c>
      <c r="O31" s="37">
        <v>0</v>
      </c>
      <c r="P31" s="37">
        <v>9355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28885.45</v>
      </c>
      <c r="AG31" s="7">
        <v>0</v>
      </c>
      <c r="AH31" s="6">
        <v>0</v>
      </c>
      <c r="AI31" s="7">
        <v>0</v>
      </c>
      <c r="AJ31" s="6">
        <v>0</v>
      </c>
      <c r="AK31" s="2"/>
    </row>
    <row r="32" spans="1:37" x14ac:dyDescent="0.25">
      <c r="A32" s="18" t="s">
        <v>79</v>
      </c>
      <c r="B32" s="19"/>
      <c r="C32" s="20" t="s">
        <v>80</v>
      </c>
      <c r="D32" s="19"/>
      <c r="E32" s="19"/>
      <c r="F32" s="19"/>
      <c r="G32" s="19"/>
      <c r="H32" s="19"/>
      <c r="I32" s="19"/>
      <c r="J32" s="19"/>
      <c r="K32" s="19"/>
      <c r="L32" s="19"/>
      <c r="M32" s="21"/>
      <c r="N32" s="37">
        <f>N33</f>
        <v>185</v>
      </c>
      <c r="O32" s="37"/>
      <c r="P32" s="37">
        <f>P33</f>
        <v>185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  <c r="AH32" s="6"/>
      <c r="AI32" s="7"/>
      <c r="AJ32" s="6"/>
      <c r="AK32" s="2"/>
    </row>
    <row r="33" spans="1:37" ht="29.25" customHeight="1" x14ac:dyDescent="0.25">
      <c r="A33" s="18" t="s">
        <v>81</v>
      </c>
      <c r="B33" s="19"/>
      <c r="C33" s="20" t="s">
        <v>78</v>
      </c>
      <c r="D33" s="19"/>
      <c r="E33" s="19"/>
      <c r="F33" s="19"/>
      <c r="G33" s="19"/>
      <c r="H33" s="19"/>
      <c r="I33" s="19"/>
      <c r="J33" s="19"/>
      <c r="K33" s="19"/>
      <c r="L33" s="19"/>
      <c r="M33" s="21"/>
      <c r="N33" s="37">
        <v>185</v>
      </c>
      <c r="O33" s="37">
        <v>179288.8</v>
      </c>
      <c r="P33" s="37">
        <v>185</v>
      </c>
      <c r="Q33" s="6">
        <v>179288.8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  <c r="AH33" s="6"/>
      <c r="AI33" s="7"/>
      <c r="AJ33" s="6"/>
      <c r="AK33" s="2"/>
    </row>
    <row r="34" spans="1:37" x14ac:dyDescent="0.25">
      <c r="A34" s="18" t="s">
        <v>62</v>
      </c>
      <c r="B34" s="19"/>
      <c r="C34" s="20" t="s">
        <v>63</v>
      </c>
      <c r="D34" s="19"/>
      <c r="E34" s="19"/>
      <c r="F34" s="19"/>
      <c r="G34" s="19"/>
      <c r="H34" s="19"/>
      <c r="I34" s="19"/>
      <c r="J34" s="19"/>
      <c r="K34" s="19"/>
      <c r="L34" s="19"/>
      <c r="M34" s="21"/>
      <c r="N34" s="37">
        <f>N35+N36+N37+N38+N39+0.33</f>
        <v>680434.97</v>
      </c>
      <c r="O34" s="37">
        <f t="shared" ref="O34:AJ34" si="5">O35+O36+O37+O38+O39</f>
        <v>18122.43</v>
      </c>
      <c r="P34" s="37">
        <f>P35+P36+P37+P38+P39</f>
        <v>676142.98</v>
      </c>
      <c r="Q34" s="6">
        <f t="shared" si="5"/>
        <v>0</v>
      </c>
      <c r="R34" s="6">
        <f t="shared" si="5"/>
        <v>0</v>
      </c>
      <c r="S34" s="6">
        <f t="shared" si="5"/>
        <v>0</v>
      </c>
      <c r="T34" s="6">
        <f t="shared" si="5"/>
        <v>0</v>
      </c>
      <c r="U34" s="6">
        <f t="shared" si="5"/>
        <v>0</v>
      </c>
      <c r="V34" s="6">
        <f t="shared" si="5"/>
        <v>0</v>
      </c>
      <c r="W34" s="6">
        <f t="shared" si="5"/>
        <v>0</v>
      </c>
      <c r="X34" s="6">
        <f t="shared" si="5"/>
        <v>0</v>
      </c>
      <c r="Y34" s="6">
        <f t="shared" si="5"/>
        <v>0</v>
      </c>
      <c r="Z34" s="6">
        <f t="shared" si="5"/>
        <v>0</v>
      </c>
      <c r="AA34" s="6">
        <f t="shared" si="5"/>
        <v>0</v>
      </c>
      <c r="AB34" s="6">
        <f t="shared" si="5"/>
        <v>0</v>
      </c>
      <c r="AC34" s="6">
        <f t="shared" si="5"/>
        <v>0</v>
      </c>
      <c r="AD34" s="6">
        <f t="shared" si="5"/>
        <v>0</v>
      </c>
      <c r="AE34" s="6">
        <f t="shared" si="5"/>
        <v>0</v>
      </c>
      <c r="AF34" s="6">
        <f t="shared" si="5"/>
        <v>1198103.72</v>
      </c>
      <c r="AG34" s="6">
        <f t="shared" si="5"/>
        <v>0</v>
      </c>
      <c r="AH34" s="6">
        <f t="shared" si="5"/>
        <v>0</v>
      </c>
      <c r="AI34" s="6">
        <f t="shared" si="5"/>
        <v>0</v>
      </c>
      <c r="AJ34" s="6">
        <f t="shared" si="5"/>
        <v>0</v>
      </c>
      <c r="AK34" s="2"/>
    </row>
    <row r="35" spans="1:37" x14ac:dyDescent="0.25">
      <c r="A35" s="18" t="s">
        <v>24</v>
      </c>
      <c r="B35" s="19" t="s">
        <v>5</v>
      </c>
      <c r="C35" s="19" t="s">
        <v>25</v>
      </c>
      <c r="D35" s="19" t="s">
        <v>7</v>
      </c>
      <c r="E35" s="19" t="s">
        <v>5</v>
      </c>
      <c r="F35" s="19" t="s">
        <v>5</v>
      </c>
      <c r="G35" s="19"/>
      <c r="H35" s="19"/>
      <c r="I35" s="19"/>
      <c r="J35" s="19"/>
      <c r="K35" s="19"/>
      <c r="L35" s="19"/>
      <c r="M35" s="21">
        <v>0</v>
      </c>
      <c r="N35" s="37">
        <v>121061.25</v>
      </c>
      <c r="O35" s="37">
        <v>0</v>
      </c>
      <c r="P35" s="37">
        <v>124524.55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302425.49</v>
      </c>
      <c r="AG35" s="7">
        <v>0</v>
      </c>
      <c r="AH35" s="6">
        <v>0</v>
      </c>
      <c r="AI35" s="7">
        <v>0</v>
      </c>
      <c r="AJ35" s="6">
        <v>0</v>
      </c>
      <c r="AK35" s="2"/>
    </row>
    <row r="36" spans="1:37" x14ac:dyDescent="0.25">
      <c r="A36" s="18" t="s">
        <v>26</v>
      </c>
      <c r="B36" s="19" t="s">
        <v>5</v>
      </c>
      <c r="C36" s="19" t="s">
        <v>27</v>
      </c>
      <c r="D36" s="19" t="s">
        <v>7</v>
      </c>
      <c r="E36" s="19" t="s">
        <v>5</v>
      </c>
      <c r="F36" s="19" t="s">
        <v>5</v>
      </c>
      <c r="G36" s="19"/>
      <c r="H36" s="19"/>
      <c r="I36" s="19"/>
      <c r="J36" s="19"/>
      <c r="K36" s="19"/>
      <c r="L36" s="19"/>
      <c r="M36" s="21">
        <v>0</v>
      </c>
      <c r="N36" s="37">
        <v>478007.14</v>
      </c>
      <c r="O36" s="37">
        <v>0</v>
      </c>
      <c r="P36" s="37">
        <v>469372.49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796886.09</v>
      </c>
      <c r="AG36" s="7">
        <v>0</v>
      </c>
      <c r="AH36" s="6">
        <v>0</v>
      </c>
      <c r="AI36" s="7">
        <v>0</v>
      </c>
      <c r="AJ36" s="6">
        <v>0</v>
      </c>
      <c r="AK36" s="2"/>
    </row>
    <row r="37" spans="1:37" x14ac:dyDescent="0.25">
      <c r="A37" s="18" t="s">
        <v>28</v>
      </c>
      <c r="B37" s="19" t="s">
        <v>5</v>
      </c>
      <c r="C37" s="19" t="s">
        <v>29</v>
      </c>
      <c r="D37" s="19" t="s">
        <v>7</v>
      </c>
      <c r="E37" s="19" t="s">
        <v>5</v>
      </c>
      <c r="F37" s="19" t="s">
        <v>5</v>
      </c>
      <c r="G37" s="19"/>
      <c r="H37" s="19"/>
      <c r="I37" s="19"/>
      <c r="J37" s="19"/>
      <c r="K37" s="19"/>
      <c r="L37" s="19"/>
      <c r="M37" s="21">
        <v>0</v>
      </c>
      <c r="N37" s="37">
        <v>56057.21</v>
      </c>
      <c r="O37" s="37">
        <v>0</v>
      </c>
      <c r="P37" s="37">
        <v>56807.21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59065.7</v>
      </c>
      <c r="AG37" s="7">
        <v>0</v>
      </c>
      <c r="AH37" s="6">
        <v>0</v>
      </c>
      <c r="AI37" s="7">
        <v>0</v>
      </c>
      <c r="AJ37" s="6">
        <v>0</v>
      </c>
      <c r="AK37" s="2"/>
    </row>
    <row r="38" spans="1:37" x14ac:dyDescent="0.25">
      <c r="A38" s="18" t="s">
        <v>30</v>
      </c>
      <c r="B38" s="19" t="s">
        <v>5</v>
      </c>
      <c r="C38" s="19" t="s">
        <v>31</v>
      </c>
      <c r="D38" s="19" t="s">
        <v>7</v>
      </c>
      <c r="E38" s="19" t="s">
        <v>5</v>
      </c>
      <c r="F38" s="19" t="s">
        <v>5</v>
      </c>
      <c r="G38" s="19"/>
      <c r="H38" s="19"/>
      <c r="I38" s="19"/>
      <c r="J38" s="19"/>
      <c r="K38" s="19"/>
      <c r="L38" s="19"/>
      <c r="M38" s="21">
        <v>0</v>
      </c>
      <c r="N38" s="37">
        <v>220</v>
      </c>
      <c r="O38" s="37">
        <v>0</v>
      </c>
      <c r="P38" s="37">
        <v>249.99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20052.5</v>
      </c>
      <c r="AG38" s="7">
        <v>0</v>
      </c>
      <c r="AH38" s="6">
        <v>0</v>
      </c>
      <c r="AI38" s="7">
        <v>0</v>
      </c>
      <c r="AJ38" s="6">
        <v>0</v>
      </c>
      <c r="AK38" s="2"/>
    </row>
    <row r="39" spans="1:37" x14ac:dyDescent="0.25">
      <c r="A39" s="18" t="s">
        <v>32</v>
      </c>
      <c r="B39" s="19" t="s">
        <v>5</v>
      </c>
      <c r="C39" s="19" t="s">
        <v>33</v>
      </c>
      <c r="D39" s="19" t="s">
        <v>7</v>
      </c>
      <c r="E39" s="19" t="s">
        <v>5</v>
      </c>
      <c r="F39" s="19" t="s">
        <v>5</v>
      </c>
      <c r="G39" s="19"/>
      <c r="H39" s="19"/>
      <c r="I39" s="19"/>
      <c r="J39" s="19"/>
      <c r="K39" s="19"/>
      <c r="L39" s="19"/>
      <c r="M39" s="21">
        <v>0</v>
      </c>
      <c r="N39" s="37">
        <v>25089.040000000001</v>
      </c>
      <c r="O39" s="37">
        <v>18122.43</v>
      </c>
      <c r="P39" s="37">
        <v>25188.74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19673.939999999999</v>
      </c>
      <c r="AG39" s="7">
        <v>0</v>
      </c>
      <c r="AH39" s="6">
        <v>0</v>
      </c>
      <c r="AI39" s="7">
        <v>0</v>
      </c>
      <c r="AJ39" s="6">
        <v>0</v>
      </c>
      <c r="AK39" s="2"/>
    </row>
    <row r="40" spans="1:37" x14ac:dyDescent="0.25">
      <c r="A40" s="18" t="s">
        <v>64</v>
      </c>
      <c r="B40" s="19"/>
      <c r="C40" s="20" t="s">
        <v>65</v>
      </c>
      <c r="D40" s="19"/>
      <c r="E40" s="19"/>
      <c r="F40" s="19"/>
      <c r="G40" s="19"/>
      <c r="H40" s="19"/>
      <c r="I40" s="19"/>
      <c r="J40" s="19"/>
      <c r="K40" s="19"/>
      <c r="L40" s="19"/>
      <c r="M40" s="21"/>
      <c r="N40" s="37">
        <f>N41+N42</f>
        <v>49801.85</v>
      </c>
      <c r="O40" s="37">
        <f t="shared" ref="O40:AJ40" si="6">O41+O42</f>
        <v>0</v>
      </c>
      <c r="P40" s="37">
        <f t="shared" si="6"/>
        <v>50637.36</v>
      </c>
      <c r="Q40" s="6">
        <f t="shared" si="6"/>
        <v>0</v>
      </c>
      <c r="R40" s="6">
        <f t="shared" si="6"/>
        <v>0</v>
      </c>
      <c r="S40" s="6">
        <f t="shared" si="6"/>
        <v>0</v>
      </c>
      <c r="T40" s="6">
        <f t="shared" si="6"/>
        <v>0</v>
      </c>
      <c r="U40" s="6">
        <f t="shared" si="6"/>
        <v>0</v>
      </c>
      <c r="V40" s="6">
        <f t="shared" si="6"/>
        <v>0</v>
      </c>
      <c r="W40" s="6">
        <f t="shared" si="6"/>
        <v>0</v>
      </c>
      <c r="X40" s="6">
        <f t="shared" si="6"/>
        <v>0</v>
      </c>
      <c r="Y40" s="6">
        <f t="shared" si="6"/>
        <v>0</v>
      </c>
      <c r="Z40" s="6">
        <f t="shared" si="6"/>
        <v>0</v>
      </c>
      <c r="AA40" s="6">
        <f t="shared" si="6"/>
        <v>0</v>
      </c>
      <c r="AB40" s="6">
        <f t="shared" si="6"/>
        <v>0</v>
      </c>
      <c r="AC40" s="6">
        <f t="shared" si="6"/>
        <v>0</v>
      </c>
      <c r="AD40" s="6">
        <f t="shared" si="6"/>
        <v>0</v>
      </c>
      <c r="AE40" s="6">
        <f t="shared" si="6"/>
        <v>0</v>
      </c>
      <c r="AF40" s="6">
        <f t="shared" si="6"/>
        <v>84854.69</v>
      </c>
      <c r="AG40" s="6">
        <f t="shared" si="6"/>
        <v>0</v>
      </c>
      <c r="AH40" s="6">
        <f t="shared" si="6"/>
        <v>0</v>
      </c>
      <c r="AI40" s="6">
        <f t="shared" si="6"/>
        <v>0</v>
      </c>
      <c r="AJ40" s="6">
        <f t="shared" si="6"/>
        <v>0</v>
      </c>
      <c r="AK40" s="2"/>
    </row>
    <row r="41" spans="1:37" x14ac:dyDescent="0.25">
      <c r="A41" s="18" t="s">
        <v>34</v>
      </c>
      <c r="B41" s="19" t="s">
        <v>5</v>
      </c>
      <c r="C41" s="19" t="s">
        <v>35</v>
      </c>
      <c r="D41" s="19" t="s">
        <v>7</v>
      </c>
      <c r="E41" s="19" t="s">
        <v>5</v>
      </c>
      <c r="F41" s="19" t="s">
        <v>5</v>
      </c>
      <c r="G41" s="19"/>
      <c r="H41" s="19"/>
      <c r="I41" s="19"/>
      <c r="J41" s="19"/>
      <c r="K41" s="19"/>
      <c r="L41" s="19"/>
      <c r="M41" s="21">
        <v>0</v>
      </c>
      <c r="N41" s="37">
        <v>49701.85</v>
      </c>
      <c r="O41" s="37">
        <v>0</v>
      </c>
      <c r="P41" s="37">
        <v>50537.36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81794.69</v>
      </c>
      <c r="AG41" s="7">
        <v>0</v>
      </c>
      <c r="AH41" s="6">
        <v>0</v>
      </c>
      <c r="AI41" s="7">
        <v>0</v>
      </c>
      <c r="AJ41" s="6">
        <v>0</v>
      </c>
      <c r="AK41" s="2"/>
    </row>
    <row r="42" spans="1:37" x14ac:dyDescent="0.25">
      <c r="A42" s="18" t="s">
        <v>36</v>
      </c>
      <c r="B42" s="19" t="s">
        <v>5</v>
      </c>
      <c r="C42" s="19" t="s">
        <v>37</v>
      </c>
      <c r="D42" s="19" t="s">
        <v>7</v>
      </c>
      <c r="E42" s="19" t="s">
        <v>5</v>
      </c>
      <c r="F42" s="19" t="s">
        <v>5</v>
      </c>
      <c r="G42" s="19"/>
      <c r="H42" s="19"/>
      <c r="I42" s="19"/>
      <c r="J42" s="19"/>
      <c r="K42" s="19"/>
      <c r="L42" s="19"/>
      <c r="M42" s="21">
        <v>0</v>
      </c>
      <c r="N42" s="37">
        <v>100</v>
      </c>
      <c r="O42" s="37">
        <v>0</v>
      </c>
      <c r="P42" s="37">
        <v>100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3060</v>
      </c>
      <c r="AG42" s="7">
        <v>0</v>
      </c>
      <c r="AH42" s="6">
        <v>0</v>
      </c>
      <c r="AI42" s="7">
        <v>0</v>
      </c>
      <c r="AJ42" s="6">
        <v>0</v>
      </c>
      <c r="AK42" s="2"/>
    </row>
    <row r="43" spans="1:37" x14ac:dyDescent="0.25">
      <c r="A43" s="18" t="s">
        <v>66</v>
      </c>
      <c r="B43" s="19"/>
      <c r="C43" s="19">
        <v>1000</v>
      </c>
      <c r="D43" s="19"/>
      <c r="E43" s="19"/>
      <c r="F43" s="19"/>
      <c r="G43" s="19"/>
      <c r="H43" s="19"/>
      <c r="I43" s="19"/>
      <c r="J43" s="19"/>
      <c r="K43" s="19"/>
      <c r="L43" s="19"/>
      <c r="M43" s="21"/>
      <c r="N43" s="37">
        <f>N44+N45+N47+N46</f>
        <v>7539.6</v>
      </c>
      <c r="O43" s="37">
        <f t="shared" ref="O43:P43" si="7">O44+O45+O47+O46</f>
        <v>0</v>
      </c>
      <c r="P43" s="37">
        <f t="shared" si="7"/>
        <v>7969.6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6"/>
      <c r="AI43" s="7"/>
      <c r="AJ43" s="6"/>
      <c r="AK43" s="2"/>
    </row>
    <row r="44" spans="1:37" x14ac:dyDescent="0.25">
      <c r="A44" s="18" t="s">
        <v>38</v>
      </c>
      <c r="B44" s="19" t="s">
        <v>5</v>
      </c>
      <c r="C44" s="19" t="s">
        <v>39</v>
      </c>
      <c r="D44" s="19" t="s">
        <v>7</v>
      </c>
      <c r="E44" s="19" t="s">
        <v>5</v>
      </c>
      <c r="F44" s="19" t="s">
        <v>5</v>
      </c>
      <c r="G44" s="19"/>
      <c r="H44" s="19"/>
      <c r="I44" s="19"/>
      <c r="J44" s="19"/>
      <c r="K44" s="19"/>
      <c r="L44" s="19"/>
      <c r="M44" s="21">
        <v>0</v>
      </c>
      <c r="N44" s="37">
        <v>5000</v>
      </c>
      <c r="O44" s="37">
        <v>0</v>
      </c>
      <c r="P44" s="37">
        <v>5200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15539.964</v>
      </c>
      <c r="AG44" s="7">
        <v>0</v>
      </c>
      <c r="AH44" s="6">
        <v>0</v>
      </c>
      <c r="AI44" s="7">
        <v>0</v>
      </c>
      <c r="AJ44" s="6">
        <v>0</v>
      </c>
      <c r="AK44" s="2"/>
    </row>
    <row r="45" spans="1:37" x14ac:dyDescent="0.25">
      <c r="A45" s="18" t="s">
        <v>40</v>
      </c>
      <c r="B45" s="19" t="s">
        <v>5</v>
      </c>
      <c r="C45" s="19" t="s">
        <v>41</v>
      </c>
      <c r="D45" s="19" t="s">
        <v>7</v>
      </c>
      <c r="E45" s="19" t="s">
        <v>5</v>
      </c>
      <c r="F45" s="19" t="s">
        <v>5</v>
      </c>
      <c r="G45" s="19"/>
      <c r="H45" s="19"/>
      <c r="I45" s="19"/>
      <c r="J45" s="19"/>
      <c r="K45" s="19"/>
      <c r="L45" s="19"/>
      <c r="M45" s="21">
        <v>0</v>
      </c>
      <c r="N45" s="37">
        <v>570</v>
      </c>
      <c r="O45" s="37">
        <v>0</v>
      </c>
      <c r="P45" s="37">
        <v>800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6626.1</v>
      </c>
      <c r="AG45" s="7">
        <v>0</v>
      </c>
      <c r="AH45" s="6">
        <v>0</v>
      </c>
      <c r="AI45" s="7">
        <v>0</v>
      </c>
      <c r="AJ45" s="6">
        <v>0</v>
      </c>
      <c r="AK45" s="2"/>
    </row>
    <row r="46" spans="1:37" x14ac:dyDescent="0.25">
      <c r="A46" s="18" t="s">
        <v>88</v>
      </c>
      <c r="B46" s="19"/>
      <c r="C46" s="19">
        <v>1004</v>
      </c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37">
        <v>1859.5</v>
      </c>
      <c r="O46" s="37"/>
      <c r="P46" s="37">
        <v>1859.5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6"/>
      <c r="AI46" s="7"/>
      <c r="AJ46" s="6"/>
      <c r="AK46" s="2"/>
    </row>
    <row r="47" spans="1:37" ht="25.5" x14ac:dyDescent="0.25">
      <c r="A47" s="18" t="s">
        <v>73</v>
      </c>
      <c r="B47" s="19"/>
      <c r="C47" s="19">
        <v>1006</v>
      </c>
      <c r="D47" s="19"/>
      <c r="E47" s="19"/>
      <c r="F47" s="19"/>
      <c r="G47" s="19"/>
      <c r="H47" s="19"/>
      <c r="I47" s="19"/>
      <c r="J47" s="19"/>
      <c r="K47" s="19"/>
      <c r="L47" s="19"/>
      <c r="M47" s="21"/>
      <c r="N47" s="37">
        <v>110.1</v>
      </c>
      <c r="O47" s="37"/>
      <c r="P47" s="37">
        <v>110.1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6"/>
      <c r="AI47" s="7"/>
      <c r="AJ47" s="6"/>
      <c r="AK47" s="2"/>
    </row>
    <row r="48" spans="1:37" x14ac:dyDescent="0.25">
      <c r="A48" s="18" t="s">
        <v>67</v>
      </c>
      <c r="B48" s="19"/>
      <c r="C48" s="19">
        <v>1100</v>
      </c>
      <c r="D48" s="19"/>
      <c r="E48" s="19"/>
      <c r="F48" s="19"/>
      <c r="G48" s="19"/>
      <c r="H48" s="19"/>
      <c r="I48" s="19"/>
      <c r="J48" s="19"/>
      <c r="K48" s="19"/>
      <c r="L48" s="19"/>
      <c r="M48" s="21"/>
      <c r="N48" s="37">
        <f>N49+N50+N51+N52</f>
        <v>40784.68</v>
      </c>
      <c r="O48" s="37">
        <f>O49+O50+O51+O52</f>
        <v>0</v>
      </c>
      <c r="P48" s="37">
        <f>P49+P50+P51+P52</f>
        <v>24641.85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6"/>
      <c r="AI48" s="7"/>
      <c r="AJ48" s="6"/>
      <c r="AK48" s="2"/>
    </row>
    <row r="49" spans="1:37" x14ac:dyDescent="0.25">
      <c r="A49" s="18" t="s">
        <v>42</v>
      </c>
      <c r="B49" s="19" t="s">
        <v>5</v>
      </c>
      <c r="C49" s="19" t="s">
        <v>43</v>
      </c>
      <c r="D49" s="19" t="s">
        <v>7</v>
      </c>
      <c r="E49" s="19" t="s">
        <v>5</v>
      </c>
      <c r="F49" s="19" t="s">
        <v>5</v>
      </c>
      <c r="G49" s="19"/>
      <c r="H49" s="19"/>
      <c r="I49" s="19"/>
      <c r="J49" s="19"/>
      <c r="K49" s="19"/>
      <c r="L49" s="19"/>
      <c r="M49" s="21">
        <v>0</v>
      </c>
      <c r="N49" s="37">
        <v>1120</v>
      </c>
      <c r="O49" s="37">
        <v>0</v>
      </c>
      <c r="P49" s="37">
        <v>950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4791</v>
      </c>
      <c r="AG49" s="7">
        <v>0</v>
      </c>
      <c r="AH49" s="6">
        <v>0</v>
      </c>
      <c r="AI49" s="7">
        <v>0</v>
      </c>
      <c r="AJ49" s="6">
        <v>0</v>
      </c>
      <c r="AK49" s="2"/>
    </row>
    <row r="50" spans="1:37" x14ac:dyDescent="0.25">
      <c r="A50" s="18" t="s">
        <v>44</v>
      </c>
      <c r="B50" s="19" t="s">
        <v>5</v>
      </c>
      <c r="C50" s="19" t="s">
        <v>45</v>
      </c>
      <c r="D50" s="19" t="s">
        <v>7</v>
      </c>
      <c r="E50" s="19" t="s">
        <v>5</v>
      </c>
      <c r="F50" s="19" t="s">
        <v>5</v>
      </c>
      <c r="G50" s="19"/>
      <c r="H50" s="19"/>
      <c r="I50" s="19"/>
      <c r="J50" s="19"/>
      <c r="K50" s="19"/>
      <c r="L50" s="19"/>
      <c r="M50" s="21">
        <v>0</v>
      </c>
      <c r="N50" s="37">
        <v>1556.62</v>
      </c>
      <c r="O50" s="37">
        <v>0</v>
      </c>
      <c r="P50" s="37">
        <v>1556.62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3635.145</v>
      </c>
      <c r="AG50" s="7">
        <v>0</v>
      </c>
      <c r="AH50" s="6">
        <v>0</v>
      </c>
      <c r="AI50" s="7">
        <v>0</v>
      </c>
      <c r="AJ50" s="6">
        <v>0</v>
      </c>
      <c r="AK50" s="2"/>
    </row>
    <row r="51" spans="1:37" x14ac:dyDescent="0.25">
      <c r="A51" s="18" t="s">
        <v>46</v>
      </c>
      <c r="B51" s="19" t="s">
        <v>5</v>
      </c>
      <c r="C51" s="19" t="s">
        <v>47</v>
      </c>
      <c r="D51" s="19" t="s">
        <v>7</v>
      </c>
      <c r="E51" s="19" t="s">
        <v>5</v>
      </c>
      <c r="F51" s="19" t="s">
        <v>5</v>
      </c>
      <c r="G51" s="19"/>
      <c r="H51" s="19"/>
      <c r="I51" s="19"/>
      <c r="J51" s="19"/>
      <c r="K51" s="19"/>
      <c r="L51" s="19"/>
      <c r="M51" s="21">
        <v>0</v>
      </c>
      <c r="N51" s="37">
        <v>35300</v>
      </c>
      <c r="O51" s="37">
        <v>0</v>
      </c>
      <c r="P51" s="37">
        <v>22135.23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52809.68</v>
      </c>
      <c r="AG51" s="7">
        <v>0</v>
      </c>
      <c r="AH51" s="6">
        <v>0</v>
      </c>
      <c r="AI51" s="7">
        <v>0</v>
      </c>
      <c r="AJ51" s="6">
        <v>0</v>
      </c>
      <c r="AK51" s="2"/>
    </row>
    <row r="52" spans="1:37" ht="25.5" x14ac:dyDescent="0.25">
      <c r="A52" s="18" t="s">
        <v>48</v>
      </c>
      <c r="B52" s="19" t="s">
        <v>5</v>
      </c>
      <c r="C52" s="19" t="s">
        <v>49</v>
      </c>
      <c r="D52" s="19" t="s">
        <v>7</v>
      </c>
      <c r="E52" s="19" t="s">
        <v>5</v>
      </c>
      <c r="F52" s="19" t="s">
        <v>5</v>
      </c>
      <c r="G52" s="19"/>
      <c r="H52" s="19"/>
      <c r="I52" s="19"/>
      <c r="J52" s="19"/>
      <c r="K52" s="19"/>
      <c r="L52" s="19"/>
      <c r="M52" s="21">
        <v>0</v>
      </c>
      <c r="N52" s="37">
        <v>2808.06</v>
      </c>
      <c r="O52" s="37">
        <v>0</v>
      </c>
      <c r="P52" s="37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5827.3649999999998</v>
      </c>
      <c r="AG52" s="7">
        <v>0</v>
      </c>
      <c r="AH52" s="6">
        <v>0</v>
      </c>
      <c r="AI52" s="7">
        <v>0</v>
      </c>
      <c r="AJ52" s="6">
        <v>0</v>
      </c>
      <c r="AK52" s="2"/>
    </row>
    <row r="53" spans="1:37" x14ac:dyDescent="0.25">
      <c r="A53" s="18" t="s">
        <v>71</v>
      </c>
      <c r="B53" s="19"/>
      <c r="C53" s="19">
        <v>1400</v>
      </c>
      <c r="D53" s="19"/>
      <c r="E53" s="19"/>
      <c r="F53" s="19"/>
      <c r="G53" s="19"/>
      <c r="H53" s="19"/>
      <c r="I53" s="19"/>
      <c r="J53" s="19"/>
      <c r="K53" s="19"/>
      <c r="L53" s="19"/>
      <c r="M53" s="21"/>
      <c r="N53" s="37">
        <f>N54+N55</f>
        <v>35053.18</v>
      </c>
      <c r="O53" s="37">
        <f t="shared" ref="O53:P53" si="8">O54+O55</f>
        <v>0</v>
      </c>
      <c r="P53" s="37">
        <f t="shared" si="8"/>
        <v>32073.599999999999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6"/>
      <c r="AI53" s="7"/>
      <c r="AJ53" s="6"/>
      <c r="AK53" s="2"/>
    </row>
    <row r="54" spans="1:37" ht="38.25" x14ac:dyDescent="0.25">
      <c r="A54" s="18" t="s">
        <v>50</v>
      </c>
      <c r="B54" s="19" t="s">
        <v>5</v>
      </c>
      <c r="C54" s="19" t="s">
        <v>51</v>
      </c>
      <c r="D54" s="19" t="s">
        <v>7</v>
      </c>
      <c r="E54" s="19" t="s">
        <v>5</v>
      </c>
      <c r="F54" s="19" t="s">
        <v>5</v>
      </c>
      <c r="G54" s="19"/>
      <c r="H54" s="19"/>
      <c r="I54" s="19"/>
      <c r="J54" s="19"/>
      <c r="K54" s="19"/>
      <c r="L54" s="19"/>
      <c r="M54" s="21">
        <v>0</v>
      </c>
      <c r="N54" s="37">
        <v>70.7</v>
      </c>
      <c r="O54" s="37">
        <v>0</v>
      </c>
      <c r="P54" s="37">
        <v>73.599999999999994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189.6</v>
      </c>
      <c r="AG54" s="7">
        <v>0</v>
      </c>
      <c r="AH54" s="6">
        <v>0</v>
      </c>
      <c r="AI54" s="7">
        <v>0</v>
      </c>
      <c r="AJ54" s="6">
        <v>0</v>
      </c>
      <c r="AK54" s="2"/>
    </row>
    <row r="55" spans="1:37" ht="25.5" x14ac:dyDescent="0.25">
      <c r="A55" s="18" t="s">
        <v>52</v>
      </c>
      <c r="B55" s="19" t="s">
        <v>5</v>
      </c>
      <c r="C55" s="19" t="s">
        <v>53</v>
      </c>
      <c r="D55" s="19" t="s">
        <v>7</v>
      </c>
      <c r="E55" s="19" t="s">
        <v>5</v>
      </c>
      <c r="F55" s="19" t="s">
        <v>5</v>
      </c>
      <c r="G55" s="19"/>
      <c r="H55" s="19"/>
      <c r="I55" s="19"/>
      <c r="J55" s="19"/>
      <c r="K55" s="19"/>
      <c r="L55" s="19"/>
      <c r="M55" s="21">
        <v>0</v>
      </c>
      <c r="N55" s="37">
        <v>34982.480000000003</v>
      </c>
      <c r="O55" s="37">
        <v>0</v>
      </c>
      <c r="P55" s="37">
        <v>32000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72489.3</v>
      </c>
      <c r="AG55" s="7">
        <v>0</v>
      </c>
      <c r="AH55" s="6">
        <v>0</v>
      </c>
      <c r="AI55" s="7">
        <v>0</v>
      </c>
      <c r="AJ55" s="6">
        <v>0</v>
      </c>
      <c r="AK55" s="2"/>
    </row>
    <row r="56" spans="1:37" x14ac:dyDescent="0.25">
      <c r="A56" s="18" t="s">
        <v>85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1"/>
      <c r="N56" s="37">
        <v>7605.77</v>
      </c>
      <c r="O56" s="37"/>
      <c r="P56" s="37">
        <v>15373.27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7"/>
      <c r="AH56" s="6"/>
      <c r="AI56" s="7"/>
      <c r="AJ56" s="6"/>
      <c r="AK56" s="2"/>
    </row>
    <row r="57" spans="1:37" ht="12.75" customHeight="1" x14ac:dyDescent="0.25">
      <c r="A57" s="50" t="s">
        <v>54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22">
        <v>0</v>
      </c>
      <c r="N57" s="38">
        <f>N16+N23+N25+N30+N34+N40+N43+N48+N53+N56+N32-0.33</f>
        <v>985841.20000000007</v>
      </c>
      <c r="O57" s="38">
        <f>O16+O23+O25+O30+O34+O40+O43+O48+O53+O56+O32</f>
        <v>54500.840000000004</v>
      </c>
      <c r="P57" s="38">
        <f>P16+P23+P25+P30+P34+P40+P43+P48+P53+P56+P32-0.01</f>
        <v>982936.79999999993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1867469.95</v>
      </c>
      <c r="AG57" s="9">
        <v>0</v>
      </c>
      <c r="AH57" s="8">
        <v>0</v>
      </c>
      <c r="AI57" s="9">
        <v>0</v>
      </c>
      <c r="AJ57" s="8">
        <v>0</v>
      </c>
      <c r="AK57" s="2"/>
    </row>
    <row r="58" spans="1:37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 t="s">
        <v>2</v>
      </c>
      <c r="U58" s="2"/>
      <c r="V58" s="2"/>
      <c r="W58" s="2"/>
      <c r="X58" s="2"/>
      <c r="Y58" s="2"/>
      <c r="Z58" s="2" t="s">
        <v>2</v>
      </c>
      <c r="AA58" s="2"/>
      <c r="AB58" s="2"/>
      <c r="AC58" s="2"/>
      <c r="AD58" s="2" t="s">
        <v>2</v>
      </c>
      <c r="AE58" s="2"/>
      <c r="AF58" s="2"/>
      <c r="AG58" s="2"/>
      <c r="AH58" s="2"/>
      <c r="AI58" s="2"/>
      <c r="AJ58" s="2"/>
      <c r="AK58" s="2"/>
    </row>
    <row r="59" spans="1:37" x14ac:dyDescent="0.25"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2"/>
    </row>
    <row r="60" spans="1:37" x14ac:dyDescent="0.25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37" x14ac:dyDescent="0.25">
      <c r="N61" s="17"/>
      <c r="O61" s="17"/>
      <c r="P61" s="17"/>
    </row>
    <row r="62" spans="1:37" x14ac:dyDescent="0.25">
      <c r="N62" s="17"/>
      <c r="P62" s="17"/>
    </row>
  </sheetData>
  <mergeCells count="39">
    <mergeCell ref="A13:A15"/>
    <mergeCell ref="K13:K14"/>
    <mergeCell ref="L13:L14"/>
    <mergeCell ref="M13:M14"/>
    <mergeCell ref="F13:F14"/>
    <mergeCell ref="G13:G14"/>
    <mergeCell ref="H13:H14"/>
    <mergeCell ref="I13:I14"/>
    <mergeCell ref="J13:J14"/>
    <mergeCell ref="U13:U14"/>
    <mergeCell ref="V13:V14"/>
    <mergeCell ref="Q13:Q14"/>
    <mergeCell ref="R13:R14"/>
    <mergeCell ref="B13:B14"/>
    <mergeCell ref="D13:D14"/>
    <mergeCell ref="E13:E14"/>
    <mergeCell ref="C13:C15"/>
    <mergeCell ref="A8:M8"/>
    <mergeCell ref="A9:M9"/>
    <mergeCell ref="A10:AH10"/>
    <mergeCell ref="A11:AH11"/>
    <mergeCell ref="A12:AJ12"/>
    <mergeCell ref="N8:P8"/>
    <mergeCell ref="A60:Z60"/>
    <mergeCell ref="A57:L57"/>
    <mergeCell ref="AJ13:AJ14"/>
    <mergeCell ref="AE13:AE14"/>
    <mergeCell ref="AC13:AC14"/>
    <mergeCell ref="AF13:AF14"/>
    <mergeCell ref="AG13:AG14"/>
    <mergeCell ref="AH13:AH14"/>
    <mergeCell ref="AI13:AI14"/>
    <mergeCell ref="AA13:AA14"/>
    <mergeCell ref="AB13:AB14"/>
    <mergeCell ref="Y13:Y14"/>
    <mergeCell ref="X13:X14"/>
    <mergeCell ref="W13:W14"/>
    <mergeCell ref="N13:P14"/>
    <mergeCell ref="S13:S14"/>
  </mergeCells>
  <pageMargins left="0.59055118110236227" right="0.59055118110236227" top="0.59055118110236227" bottom="0.59055118110236227" header="0.39370078740157483" footer="0.39370078740157483"/>
  <pageSetup paperSize="9" scale="61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15.11.2019&lt;/string&gt;&#10;  &lt;/DateInfo&gt;&#10;  &lt;Code&gt;507D40E324044DA781A6AE1BE98F61&lt;/Code&gt;&#10;  &lt;ObjectCode&gt;SQUERY_ANAL_ISP_BUDG&lt;/ObjectCode&gt;&#10;  &lt;DocName&gt;Функциональная&lt;/DocName&gt;&#10;  &lt;VariantName&gt;Функциональная&lt;/VariantName&gt;&#10;  &lt;VariantLink&gt;17705694&lt;/VariantLink&gt;&#10;  &lt;SvodReportLink xsi:nil=&quot;true&quot; /&gt;&#10;  &lt;ReportLink&gt;410484&lt;/ReportLink&gt;&#10;  &lt;Note&gt;01.01.2019 - 15.11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A3EB954-F2D8-47F6-A215-83FCF5C91E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Nobp</dc:creator>
  <cp:lastModifiedBy>SovDep</cp:lastModifiedBy>
  <cp:lastPrinted>2022-11-14T10:00:44Z</cp:lastPrinted>
  <dcterms:created xsi:type="dcterms:W3CDTF">2019-11-15T10:44:09Z</dcterms:created>
  <dcterms:modified xsi:type="dcterms:W3CDTF">2023-01-11T02:08:07Z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Функциональная</vt:lpwstr>
  </property>
  <property fmtid="{D5CDD505-2E9C-101B-9397-08002B2CF9AE}" pid="3" name="Версия клиента">
    <vt:lpwstr>19.1.6.1180</vt:lpwstr>
  </property>
  <property fmtid="{D5CDD505-2E9C-101B-9397-08002B2CF9AE}" pid="4" name="Версия базы">
    <vt:lpwstr>19.1.1766.8657051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server2\sqlexpress36</vt:lpwstr>
  </property>
  <property fmtid="{D5CDD505-2E9C-101B-9397-08002B2CF9AE}" pid="7" name="База">
    <vt:lpwstr>bud01_2020</vt:lpwstr>
  </property>
  <property fmtid="{D5CDD505-2E9C-101B-9397-08002B2CF9AE}" pid="8" name="Пользователь">
    <vt:lpwstr>колмакова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Функциональная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